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4-Notes &amp; RSI- (Pages 82-181)- FY 2025\"/>
    </mc:Choice>
  </mc:AlternateContent>
  <xr:revisionPtr revIDLastSave="0" documentId="13_ncr:1_{1938BA9C-84C9-4538-BB37-DCB07BE88B60}" xr6:coauthVersionLast="36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Acerno_Cache_XXXXX" sheetId="7" state="veryHidden" r:id="rId1"/>
    <sheet name="Page 109" sheetId="6" r:id="rId2"/>
  </sheets>
  <definedNames>
    <definedName name="_Fill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6" l="1"/>
  <c r="G49" i="6"/>
  <c r="E49" i="6"/>
  <c r="G38" i="6"/>
  <c r="E38" i="6"/>
  <c r="I48" i="6" l="1"/>
  <c r="O48" i="6" s="1"/>
  <c r="I46" i="6"/>
  <c r="O46" i="6" s="1"/>
  <c r="I44" i="6"/>
  <c r="O44" i="6" s="1"/>
  <c r="I42" i="6"/>
  <c r="O42" i="6" s="1"/>
  <c r="Q43" i="6"/>
  <c r="Q45" i="6" s="1"/>
  <c r="Q49" i="6" s="1"/>
  <c r="M43" i="6"/>
  <c r="M45" i="6" s="1"/>
  <c r="M49" i="6" s="1"/>
  <c r="K43" i="6"/>
  <c r="K45" i="6" s="1"/>
  <c r="K49" i="6" s="1"/>
  <c r="I37" i="6"/>
  <c r="I36" i="6"/>
  <c r="O36" i="6" s="1"/>
  <c r="I35" i="6"/>
  <c r="O35" i="6" s="1"/>
  <c r="I34" i="6"/>
  <c r="O34" i="6" s="1"/>
  <c r="I33" i="6"/>
  <c r="O33" i="6" s="1"/>
  <c r="I32" i="6"/>
  <c r="O32" i="6" s="1"/>
  <c r="I31" i="6"/>
  <c r="O31" i="6" s="1"/>
  <c r="I30" i="6"/>
  <c r="O30" i="6" s="1"/>
  <c r="I29" i="6"/>
  <c r="O29" i="6" s="1"/>
  <c r="I28" i="6"/>
  <c r="O28" i="6" s="1"/>
  <c r="I27" i="6"/>
  <c r="O27" i="6" s="1"/>
  <c r="I25" i="6"/>
  <c r="O25" i="6" s="1"/>
  <c r="I22" i="6"/>
  <c r="O22" i="6" s="1"/>
  <c r="I21" i="6"/>
  <c r="I19" i="6"/>
  <c r="O19" i="6" s="1"/>
  <c r="I18" i="6"/>
  <c r="I17" i="6"/>
  <c r="O17" i="6" s="1"/>
  <c r="I16" i="6"/>
  <c r="O16" i="6" s="1"/>
  <c r="I14" i="6"/>
  <c r="O14" i="6" s="1"/>
  <c r="I13" i="6"/>
  <c r="O13" i="6" s="1"/>
  <c r="I11" i="6"/>
  <c r="O11" i="6" s="1"/>
  <c r="I10" i="6"/>
  <c r="I12" i="6" s="1"/>
  <c r="Q23" i="6"/>
  <c r="M23" i="6"/>
  <c r="K23" i="6"/>
  <c r="Q20" i="6"/>
  <c r="M20" i="6"/>
  <c r="K20" i="6"/>
  <c r="Q15" i="6"/>
  <c r="M15" i="6"/>
  <c r="K15" i="6"/>
  <c r="Q12" i="6"/>
  <c r="M12" i="6"/>
  <c r="K12" i="6"/>
  <c r="I43" i="6" l="1"/>
  <c r="I45" i="6" s="1"/>
  <c r="I49" i="6" s="1"/>
  <c r="K24" i="6"/>
  <c r="K26" i="6" s="1"/>
  <c r="K38" i="6" s="1"/>
  <c r="Q24" i="6"/>
  <c r="Q26" i="6" s="1"/>
  <c r="M24" i="6"/>
  <c r="M26" i="6" s="1"/>
  <c r="M38" i="6" s="1"/>
  <c r="I23" i="6"/>
  <c r="I20" i="6"/>
  <c r="O43" i="6"/>
  <c r="O45" i="6" s="1"/>
  <c r="O49" i="6" s="1"/>
  <c r="I24" i="6"/>
  <c r="O37" i="6"/>
  <c r="O21" i="6"/>
  <c r="O23" i="6" s="1"/>
  <c r="O10" i="6"/>
  <c r="O12" i="6" s="1"/>
  <c r="O18" i="6"/>
  <c r="O20" i="6" s="1"/>
  <c r="O15" i="6"/>
  <c r="I15" i="6"/>
  <c r="Q38" i="6" l="1"/>
  <c r="O24" i="6"/>
  <c r="I26" i="6"/>
  <c r="O26" i="6" l="1"/>
  <c r="O38" i="6" s="1"/>
  <c r="I38" i="6"/>
</calcChain>
</file>

<file path=xl/sharedStrings.xml><?xml version="1.0" encoding="utf-8"?>
<sst xmlns="http://schemas.openxmlformats.org/spreadsheetml/2006/main" count="117" uniqueCount="65">
  <si>
    <t>Primary Government</t>
  </si>
  <si>
    <t xml:space="preserve"> </t>
  </si>
  <si>
    <t>(in thousands)</t>
  </si>
  <si>
    <t>Business-type activities:</t>
  </si>
  <si>
    <t>5.  Long-Term Liabilities</t>
  </si>
  <si>
    <t>Additions</t>
  </si>
  <si>
    <t>Deletions</t>
  </si>
  <si>
    <t>Due Within One Year</t>
  </si>
  <si>
    <t xml:space="preserve">     from Direct borrowing and direct placement</t>
  </si>
  <si>
    <t xml:space="preserve">  TFA Bonds……………………………………………………</t>
  </si>
  <si>
    <t xml:space="preserve">           Total TFA Bonds…….…</t>
  </si>
  <si>
    <t xml:space="preserve">           Total TSASC Bonds……………………………………………….</t>
  </si>
  <si>
    <t xml:space="preserve">           Total IDA Bonds…….…</t>
  </si>
  <si>
    <t>Total Before premiums/discounts(net)…………………………………..</t>
  </si>
  <si>
    <t xml:space="preserve">Other liabilities………………………………………………………………….. </t>
  </si>
  <si>
    <t>Total business-type activities long-term liabilities………………………………...………</t>
  </si>
  <si>
    <t xml:space="preserve">           Total ECF Bonds…………………..……</t>
  </si>
  <si>
    <t xml:space="preserve">           Total HYIC Bonds………………………</t>
  </si>
  <si>
    <t xml:space="preserve">   HYIC Bonds………………………..…...……</t>
  </si>
  <si>
    <t>Total governmental activities bonds
   and notes payable……………………….…….</t>
  </si>
  <si>
    <r>
      <t xml:space="preserve">  General Obligation Bonds</t>
    </r>
    <r>
      <rPr>
        <vertAlign val="superscript"/>
        <sz val="11"/>
        <color theme="1"/>
        <rFont val="Times New Roman"/>
        <family val="1"/>
      </rPr>
      <t xml:space="preserve"> (1) </t>
    </r>
    <r>
      <rPr>
        <sz val="11"/>
        <color theme="1"/>
        <rFont val="Times New Roman"/>
        <family val="1"/>
      </rPr>
      <t>…………..………</t>
    </r>
  </si>
  <si>
    <t xml:space="preserve">           Total General Obligation Bonds…...….…</t>
  </si>
  <si>
    <t xml:space="preserve">     NYCTL 2021-A TRUST bonds…………………</t>
  </si>
  <si>
    <t>Balance June 30, 2023</t>
  </si>
  <si>
    <t xml:space="preserve">     Less premiums/(discounts)(net)……………………………………….…..</t>
  </si>
  <si>
    <t>Balance June 30, 2024</t>
  </si>
  <si>
    <t>$</t>
  </si>
  <si>
    <t>Judgments and claims…………………</t>
  </si>
  <si>
    <t>Pollution remediation obligation…………………</t>
  </si>
  <si>
    <t>Total changes in governmental activities long-term liabilities……………………………</t>
  </si>
  <si>
    <t>Landfill closure and postclosure care costs…………………....................</t>
  </si>
  <si>
    <t>Lease liability…………………………………</t>
  </si>
  <si>
    <t>Subscription liability….......................</t>
  </si>
  <si>
    <t>Other tax refunds………………………….</t>
  </si>
  <si>
    <t>Real estate tax certiorari………………………</t>
  </si>
  <si>
    <t>Net pension liability………………………</t>
  </si>
  <si>
    <t>Net OPEB liability………………………</t>
  </si>
  <si>
    <t xml:space="preserve">     from direct borrowing and direct placement……</t>
  </si>
  <si>
    <t xml:space="preserve">     from direct borrowing and direct placement…</t>
  </si>
  <si>
    <t xml:space="preserve">     Changes in Long-term liabilities</t>
  </si>
  <si>
    <t>Governmental activities:</t>
  </si>
  <si>
    <t>Bonds and notes payable</t>
  </si>
  <si>
    <t xml:space="preserve">     from Direct borrowing and direct placement…..</t>
  </si>
  <si>
    <t>ECF Bonds…………………………………………………….</t>
  </si>
  <si>
    <t>Total before premiums/discounts(net)…………....</t>
  </si>
  <si>
    <r>
      <t>Conduit debt</t>
    </r>
    <r>
      <rPr>
        <vertAlign val="superscript"/>
        <sz val="11"/>
        <rFont val="Times New Roman"/>
        <family val="1"/>
      </rPr>
      <t>(2)</t>
    </r>
    <r>
      <rPr>
        <sz val="11"/>
        <rFont val="Times New Roman"/>
        <family val="1"/>
      </rPr>
      <t>……………………………………</t>
    </r>
  </si>
  <si>
    <t xml:space="preserve">      Less premiums/(discounts)(net)………………………………………….…..</t>
  </si>
  <si>
    <t>Total business-type activities Bonds
    and notes payable………………………….…</t>
  </si>
  <si>
    <t>Lease liability………………………………………</t>
  </si>
  <si>
    <t>with resources of the General Fund.</t>
  </si>
  <si>
    <t>New York entered into a lease agreement on October 13, 1993 to provide for the financing of the acquisition, construction, reconstruction, rehabilitation</t>
  </si>
  <si>
    <t>or improvement of court facilities located within The City of New York. According to the agreement, the lease terminates on the later of May 15, 2039 and</t>
  </si>
  <si>
    <t>the date on which no bonds are outstanding and the City has satisfied its obligations under the agreement, unless terminated sooner in accordance with the</t>
  </si>
  <si>
    <t>provisions of the agreement. DASNY and The City of New York entered into a lease agreement on November 19, 1998 to provide for the financing of the</t>
  </si>
  <si>
    <t>construction, reconstruction, rehabilitation, and improvement of certain health facilities located within The City of New York. According to the agreement,</t>
  </si>
  <si>
    <t>the lease terminates on the earlier of January 16, 2029 and the date on which no bonds are outstanding and the City has satisfied its obligations under the</t>
  </si>
  <si>
    <t>agreement. The court facilities and health facilities are leased to The City by DASNY, with lease payments made by the City in amounts sufficient to pay</t>
  </si>
  <si>
    <t>debt service on DASNY bonds and certain fees and expenses of DASNY.</t>
  </si>
  <si>
    <r>
      <rPr>
        <vertAlign val="superscript"/>
        <sz val="10"/>
        <rFont val="Times New Roman"/>
        <family val="1"/>
      </rPr>
      <t>(1)</t>
    </r>
    <r>
      <rPr>
        <sz val="10"/>
        <rFont val="Times New Roman"/>
        <family val="1"/>
      </rPr>
      <t xml:space="preserve"> General Obligation Bonds are generally liquidated with resources of the General Debt Service Fund. Other long-term liabilities are generally liquidated</t>
    </r>
  </si>
  <si>
    <r>
      <rPr>
        <vertAlign val="superscript"/>
        <sz val="10"/>
        <rFont val="Times New Roman"/>
        <family val="1"/>
      </rPr>
      <t>(2)</t>
    </r>
    <r>
      <rPr>
        <sz val="10"/>
        <rFont val="Times New Roman"/>
        <family val="1"/>
      </rPr>
      <t xml:space="preserve"> Conduit Debt consists of debt issued to fund court and health facilities. The Dormitory Authority of the State of New York (DASNY) and the City of</t>
    </r>
  </si>
  <si>
    <t>Balance June 30, 2025</t>
  </si>
  <si>
    <t>In fiscal years 2024 and 2025, the changes in long-term liabilities were as follows:</t>
  </si>
  <si>
    <r>
      <t>Compensated absences</t>
    </r>
    <r>
      <rPr>
        <vertAlign val="superscript"/>
        <sz val="11"/>
        <rFont val="Times New Roman"/>
        <family val="1"/>
      </rPr>
      <t>(3)</t>
    </r>
    <r>
      <rPr>
        <sz val="11"/>
        <rFont val="Times New Roman"/>
        <family val="1"/>
      </rPr>
      <t>……………………</t>
    </r>
  </si>
  <si>
    <r>
      <rPr>
        <vertAlign val="superscript"/>
        <sz val="11"/>
        <color theme="1"/>
        <rFont val="Cambria"/>
        <family val="1"/>
      </rPr>
      <t>(3)</t>
    </r>
    <r>
      <rPr>
        <sz val="11"/>
        <color theme="1"/>
        <rFont val="Cambria"/>
        <family val="1"/>
      </rPr>
      <t xml:space="preserve"> As of FY 2025 the change in the compensated absences liability is presented as a net change.</t>
    </r>
  </si>
  <si>
    <r>
      <t>Compensated absences</t>
    </r>
    <r>
      <rPr>
        <vertAlign val="superscript"/>
        <sz val="11"/>
        <rFont val="Times New Roman"/>
        <family val="1"/>
      </rPr>
      <t>(3)</t>
    </r>
    <r>
      <rPr>
        <sz val="11"/>
        <rFont val="Times New Roman"/>
        <family val="1"/>
      </rPr>
      <t>………………………...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</si>
</sst>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m/d/yy;@"/>
  </numFmts>
  <fonts count="20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1"/>
      <color theme="1"/>
      <name val="Times New Roman"/>
      <family val="1"/>
    </font>
    <font>
      <sz val="11"/>
      <color rgb="FFC00000"/>
      <name val="Times New Roman"/>
      <family val="1"/>
    </font>
    <font>
      <vertAlign val="superscript"/>
      <sz val="11"/>
      <color theme="1"/>
      <name val="Times New Roman"/>
      <family val="1"/>
    </font>
    <font>
      <strike/>
      <sz val="11"/>
      <name val="Times New Roman"/>
      <family val="1"/>
    </font>
    <font>
      <strike/>
      <sz val="8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10"/>
      <name val="Times New Roman"/>
      <family val="1"/>
    </font>
    <font>
      <b/>
      <sz val="11"/>
      <name val="Times New Roman"/>
      <family val="1"/>
    </font>
    <font>
      <sz val="11"/>
      <name val="Cambria"/>
      <family val="1"/>
    </font>
    <font>
      <sz val="11"/>
      <color theme="1"/>
      <name val="Cambria"/>
      <family val="1"/>
    </font>
    <font>
      <vertAlign val="superscript"/>
      <sz val="11"/>
      <name val="Times New Roman"/>
      <family val="1"/>
    </font>
    <font>
      <sz val="11"/>
      <color theme="1"/>
      <name val="Calibri Light"/>
      <family val="1"/>
      <scheme val="major"/>
    </font>
    <font>
      <vertAlign val="superscript"/>
      <sz val="10"/>
      <name val="Times New Roman"/>
      <family val="1"/>
    </font>
    <font>
      <vertAlign val="superscript"/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0" borderId="0" xfId="0"/>
    <xf numFmtId="164" fontId="3" fillId="0" borderId="0" xfId="1" applyNumberFormat="1" applyFont="1" applyFill="1"/>
    <xf numFmtId="164" fontId="3" fillId="0" borderId="0" xfId="1" applyNumberFormat="1" applyFont="1" applyFill="1" applyBorder="1"/>
    <xf numFmtId="164" fontId="2" fillId="0" borderId="0" xfId="1" applyNumberFormat="1" applyFont="1" applyFill="1"/>
    <xf numFmtId="164" fontId="6" fillId="0" borderId="0" xfId="1" applyNumberFormat="1" applyFont="1" applyFill="1"/>
    <xf numFmtId="0" fontId="5" fillId="0" borderId="0" xfId="0" applyFont="1"/>
    <xf numFmtId="164" fontId="3" fillId="0" borderId="3" xfId="1" applyNumberFormat="1" applyFont="1" applyFill="1" applyBorder="1"/>
    <xf numFmtId="164" fontId="3" fillId="0" borderId="0" xfId="1" applyNumberFormat="1" applyFont="1"/>
    <xf numFmtId="41" fontId="3" fillId="0" borderId="0" xfId="5" applyNumberFormat="1" applyFont="1" applyFill="1" applyBorder="1"/>
    <xf numFmtId="41" fontId="3" fillId="0" borderId="0" xfId="4" applyNumberFormat="1" applyFont="1" applyBorder="1"/>
    <xf numFmtId="41" fontId="3" fillId="0" borderId="0" xfId="4" applyNumberFormat="1" applyFont="1" applyFill="1" applyBorder="1"/>
    <xf numFmtId="41" fontId="3" fillId="0" borderId="3" xfId="5" applyNumberFormat="1" applyFont="1" applyFill="1" applyBorder="1"/>
    <xf numFmtId="41" fontId="3" fillId="0" borderId="0" xfId="4" applyNumberFormat="1" applyFont="1"/>
    <xf numFmtId="41" fontId="3" fillId="0" borderId="0" xfId="4" applyNumberFormat="1" applyFont="1" applyFill="1"/>
    <xf numFmtId="41" fontId="3" fillId="0" borderId="1" xfId="5" applyNumberFormat="1" applyFont="1" applyFill="1" applyBorder="1"/>
    <xf numFmtId="41" fontId="3" fillId="0" borderId="0" xfId="0" applyNumberFormat="1" applyFont="1"/>
    <xf numFmtId="41" fontId="3" fillId="0" borderId="1" xfId="0" applyNumberFormat="1" applyFont="1" applyBorder="1"/>
    <xf numFmtId="43" fontId="8" fillId="0" borderId="0" xfId="1" applyFont="1"/>
    <xf numFmtId="0" fontId="5" fillId="0" borderId="0" xfId="0" applyFont="1" applyAlignment="1">
      <alignment horizontal="left" wrapText="1"/>
    </xf>
    <xf numFmtId="164" fontId="8" fillId="0" borderId="0" xfId="1" applyNumberFormat="1" applyFont="1"/>
    <xf numFmtId="0" fontId="5" fillId="0" borderId="0" xfId="0" applyFont="1" applyAlignment="1">
      <alignment wrapText="1"/>
    </xf>
    <xf numFmtId="41" fontId="2" fillId="0" borderId="0" xfId="0" applyNumberFormat="1" applyFont="1"/>
    <xf numFmtId="43" fontId="9" fillId="0" borderId="0" xfId="1" applyFont="1"/>
    <xf numFmtId="164" fontId="2" fillId="0" borderId="1" xfId="1" applyNumberFormat="1" applyFont="1" applyFill="1" applyBorder="1"/>
    <xf numFmtId="164" fontId="2" fillId="0" borderId="0" xfId="1" applyNumberFormat="1" applyFont="1" applyFill="1" applyBorder="1"/>
    <xf numFmtId="164" fontId="9" fillId="0" borderId="0" xfId="1" applyNumberFormat="1" applyFont="1"/>
    <xf numFmtId="164" fontId="2" fillId="0" borderId="2" xfId="1" applyNumberFormat="1" applyFont="1" applyFill="1" applyBorder="1"/>
    <xf numFmtId="0" fontId="10" fillId="0" borderId="0" xfId="0" applyFont="1"/>
    <xf numFmtId="0" fontId="2" fillId="0" borderId="0" xfId="0" applyFont="1"/>
    <xf numFmtId="165" fontId="2" fillId="0" borderId="0" xfId="2" applyNumberFormat="1" applyFont="1" applyFill="1"/>
    <xf numFmtId="166" fontId="2" fillId="0" borderId="0" xfId="0" applyNumberFormat="1" applyFont="1"/>
    <xf numFmtId="0" fontId="11" fillId="0" borderId="0" xfId="0" applyFont="1"/>
    <xf numFmtId="164" fontId="2" fillId="0" borderId="0" xfId="0" applyNumberFormat="1" applyFont="1"/>
    <xf numFmtId="165" fontId="2" fillId="0" borderId="0" xfId="0" applyNumberFormat="1" applyFont="1"/>
    <xf numFmtId="165" fontId="4" fillId="0" borderId="0" xfId="0" applyNumberFormat="1" applyFont="1"/>
    <xf numFmtId="0" fontId="10" fillId="0" borderId="1" xfId="0" applyFont="1" applyBorder="1"/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4" fillId="0" borderId="0" xfId="0" applyFont="1" applyAlignment="1">
      <alignment vertical="center"/>
    </xf>
    <xf numFmtId="0" fontId="15" fillId="0" borderId="0" xfId="0" applyFont="1"/>
    <xf numFmtId="164" fontId="15" fillId="0" borderId="0" xfId="0" applyNumberFormat="1" applyFont="1"/>
    <xf numFmtId="164" fontId="3" fillId="0" borderId="0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2" xfId="1" applyNumberFormat="1" applyFont="1" applyFill="1" applyBorder="1"/>
    <xf numFmtId="41" fontId="5" fillId="0" borderId="0" xfId="5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1" fontId="3" fillId="0" borderId="0" xfId="5" applyNumberFormat="1" applyFont="1" applyFill="1" applyBorder="1" applyAlignment="1">
      <alignment horizontal="right"/>
    </xf>
    <xf numFmtId="41" fontId="17" fillId="0" borderId="0" xfId="0" applyNumberFormat="1" applyFont="1"/>
    <xf numFmtId="41" fontId="6" fillId="0" borderId="0" xfId="0" applyNumberFormat="1" applyFont="1"/>
    <xf numFmtId="164" fontId="6" fillId="0" borderId="0" xfId="1" applyNumberFormat="1" applyFont="1" applyFill="1" applyBorder="1"/>
    <xf numFmtId="0" fontId="0" fillId="0" borderId="0" xfId="0" applyAlignment="1">
      <alignment shrinkToFit="1"/>
    </xf>
    <xf numFmtId="41" fontId="5" fillId="0" borderId="1" xfId="5" applyNumberFormat="1" applyFont="1" applyBorder="1" applyAlignment="1">
      <alignment horizontal="right"/>
    </xf>
    <xf numFmtId="0" fontId="12" fillId="0" borderId="1" xfId="0" applyFont="1" applyBorder="1"/>
    <xf numFmtId="41" fontId="3" fillId="0" borderId="0" xfId="1" applyNumberFormat="1" applyFont="1" applyFill="1" applyBorder="1"/>
    <xf numFmtId="41" fontId="3" fillId="0" borderId="0" xfId="1" applyNumberFormat="1" applyFont="1" applyFill="1"/>
    <xf numFmtId="41" fontId="3" fillId="0" borderId="0" xfId="1" applyNumberFormat="1" applyFont="1" applyFill="1" applyBorder="1" applyAlignment="1">
      <alignment horizontal="center"/>
    </xf>
    <xf numFmtId="164" fontId="3" fillId="0" borderId="0" xfId="4" applyNumberFormat="1" applyFont="1" applyBorder="1"/>
    <xf numFmtId="164" fontId="3" fillId="0" borderId="0" xfId="5" applyNumberFormat="1" applyFont="1" applyFill="1" applyBorder="1"/>
    <xf numFmtId="164" fontId="14" fillId="0" borderId="0" xfId="1" applyNumberFormat="1" applyFont="1" applyFill="1" applyBorder="1" applyAlignment="1">
      <alignment horizontal="center"/>
    </xf>
    <xf numFmtId="164" fontId="14" fillId="0" borderId="0" xfId="1" applyNumberFormat="1" applyFont="1" applyFill="1" applyBorder="1"/>
    <xf numFmtId="41" fontId="5" fillId="0" borderId="0" xfId="5" applyNumberFormat="1" applyFont="1" applyFill="1" applyAlignment="1">
      <alignment horizontal="right"/>
    </xf>
    <xf numFmtId="0" fontId="10" fillId="0" borderId="0" xfId="0" applyFont="1" applyAlignment="1">
      <alignment horizontal="center"/>
    </xf>
  </cellXfs>
  <cellStyles count="7">
    <cellStyle name="Comma" xfId="1" builtinId="3"/>
    <cellStyle name="Comma 2" xfId="4" xr:uid="{00000000-0005-0000-0000-000001000000}"/>
    <cellStyle name="Currency" xfId="2" builtinId="4"/>
    <cellStyle name="Currency 2" xfId="5" xr:uid="{00000000-0005-0000-0000-000003000000}"/>
    <cellStyle name="Normal" xfId="0" builtinId="0"/>
    <cellStyle name="Normal 3" xfId="3" xr:uid="{00000000-0005-0000-0000-000005000000}"/>
    <cellStyle name="Percent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B4593-D915-44D5-A56C-475031852866}">
  <dimension ref="A1"/>
  <sheetViews>
    <sheetView workbookViewId="0"/>
  </sheetViews>
  <sheetFormatPr defaultColWidth="8.88671875" defaultRowHeight="13.2" x14ac:dyDescent="0.25"/>
  <cols>
    <col min="1" max="16384" width="8.88671875" style="60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  <pageSetUpPr fitToPage="1"/>
  </sheetPr>
  <dimension ref="A1:T67"/>
  <sheetViews>
    <sheetView tabSelected="1" topLeftCell="A23" workbookViewId="0">
      <selection activeCell="M50" sqref="M50"/>
    </sheetView>
  </sheetViews>
  <sheetFormatPr defaultColWidth="9.109375" defaultRowHeight="13.2" x14ac:dyDescent="0.25"/>
  <cols>
    <col min="1" max="1" width="45.33203125" style="28" customWidth="1"/>
    <col min="2" max="2" width="2.5546875" style="28" bestFit="1" customWidth="1"/>
    <col min="3" max="3" width="14" style="28" bestFit="1" customWidth="1"/>
    <col min="4" max="4" width="3.109375" style="28" bestFit="1" customWidth="1"/>
    <col min="5" max="5" width="12.6640625" style="28" bestFit="1" customWidth="1"/>
    <col min="6" max="6" width="4.44140625" style="28" bestFit="1" customWidth="1"/>
    <col min="7" max="7" width="12.6640625" style="28" bestFit="1" customWidth="1"/>
    <col min="8" max="8" width="3.109375" style="28" bestFit="1" customWidth="1"/>
    <col min="9" max="9" width="14" style="28" customWidth="1"/>
    <col min="10" max="10" width="2.109375" style="28" customWidth="1"/>
    <col min="11" max="11" width="12.6640625" style="28" bestFit="1" customWidth="1"/>
    <col min="12" max="12" width="4.44140625" style="28" bestFit="1" customWidth="1"/>
    <col min="13" max="13" width="12.5546875" style="28" customWidth="1"/>
    <col min="14" max="14" width="3.109375" style="28" bestFit="1" customWidth="1"/>
    <col min="15" max="15" width="15.44140625" style="28" customWidth="1"/>
    <col min="16" max="16" width="2" style="28" bestFit="1" customWidth="1"/>
    <col min="17" max="17" width="11.5546875" style="28" bestFit="1" customWidth="1"/>
    <col min="18" max="16384" width="9.109375" style="28"/>
  </cols>
  <sheetData>
    <row r="1" spans="1:17" ht="15.75" customHeight="1" x14ac:dyDescent="0.25">
      <c r="A1" s="27" t="s">
        <v>4</v>
      </c>
      <c r="B1" s="27"/>
      <c r="K1" s="29"/>
      <c r="L1" s="29"/>
      <c r="M1" s="29"/>
      <c r="Q1" s="30"/>
    </row>
    <row r="2" spans="1:17" x14ac:dyDescent="0.25">
      <c r="K2" s="3"/>
      <c r="L2" s="3"/>
      <c r="M2" s="3"/>
    </row>
    <row r="3" spans="1:17" x14ac:dyDescent="0.25">
      <c r="A3" s="31" t="s">
        <v>39</v>
      </c>
      <c r="B3" s="31"/>
    </row>
    <row r="4" spans="1:17" x14ac:dyDescent="0.25">
      <c r="A4" s="31"/>
      <c r="B4" s="31"/>
      <c r="G4" s="32"/>
      <c r="I4" s="33"/>
    </row>
    <row r="5" spans="1:17" x14ac:dyDescent="0.25">
      <c r="A5" s="28" t="s">
        <v>61</v>
      </c>
      <c r="I5" s="33"/>
    </row>
    <row r="6" spans="1:17" ht="12" customHeight="1" x14ac:dyDescent="0.25">
      <c r="E6" s="33"/>
      <c r="G6" s="33"/>
      <c r="K6" s="34"/>
      <c r="M6" s="34"/>
    </row>
    <row r="7" spans="1:17" ht="39.75" customHeight="1" x14ac:dyDescent="0.25">
      <c r="A7" s="35" t="s">
        <v>0</v>
      </c>
      <c r="B7" s="27" t="s">
        <v>1</v>
      </c>
      <c r="C7" s="36" t="s">
        <v>23</v>
      </c>
      <c r="D7" s="37"/>
      <c r="E7" s="38" t="s">
        <v>5</v>
      </c>
      <c r="F7" s="37"/>
      <c r="G7" s="38" t="s">
        <v>6</v>
      </c>
      <c r="H7" s="37"/>
      <c r="I7" s="36" t="s">
        <v>25</v>
      </c>
      <c r="J7" s="37"/>
      <c r="K7" s="38" t="s">
        <v>5</v>
      </c>
      <c r="L7" s="37"/>
      <c r="M7" s="38" t="s">
        <v>6</v>
      </c>
      <c r="N7" s="37"/>
      <c r="O7" s="36" t="s">
        <v>60</v>
      </c>
      <c r="P7" s="37"/>
      <c r="Q7" s="36" t="s">
        <v>7</v>
      </c>
    </row>
    <row r="8" spans="1:17" ht="15" customHeight="1" x14ac:dyDescent="0.25">
      <c r="A8" s="27" t="s">
        <v>40</v>
      </c>
      <c r="B8" s="27"/>
      <c r="C8" s="71" t="s">
        <v>2</v>
      </c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17" x14ac:dyDescent="0.25">
      <c r="A9" s="28" t="s">
        <v>41</v>
      </c>
    </row>
    <row r="10" spans="1:17" s="39" customFormat="1" ht="15.75" customHeight="1" x14ac:dyDescent="0.25">
      <c r="A10" s="5" t="s">
        <v>20</v>
      </c>
      <c r="B10" s="54" t="s">
        <v>26</v>
      </c>
      <c r="C10" s="53">
        <v>39518128</v>
      </c>
      <c r="D10" s="54" t="s">
        <v>26</v>
      </c>
      <c r="E10" s="53">
        <v>4395105</v>
      </c>
      <c r="F10" s="54" t="s">
        <v>26</v>
      </c>
      <c r="G10" s="53">
        <v>2636801</v>
      </c>
      <c r="H10" s="54" t="s">
        <v>26</v>
      </c>
      <c r="I10" s="53">
        <f>C10+E10-G10</f>
        <v>41276432</v>
      </c>
      <c r="J10" s="54" t="s">
        <v>26</v>
      </c>
      <c r="K10" s="53">
        <v>9266740</v>
      </c>
      <c r="L10" s="54" t="s">
        <v>26</v>
      </c>
      <c r="M10" s="53">
        <v>4572235</v>
      </c>
      <c r="N10" s="54" t="s">
        <v>26</v>
      </c>
      <c r="O10" s="53">
        <f>I10+K10-M10</f>
        <v>45970937</v>
      </c>
      <c r="P10" s="54" t="s">
        <v>26</v>
      </c>
      <c r="Q10" s="53">
        <v>2405501</v>
      </c>
    </row>
    <row r="11" spans="1:17" ht="13.8" x14ac:dyDescent="0.25">
      <c r="A11" s="5" t="s">
        <v>8</v>
      </c>
      <c r="B11" s="28" t="s">
        <v>1</v>
      </c>
      <c r="C11" s="63">
        <v>575000</v>
      </c>
      <c r="D11" s="1"/>
      <c r="E11" s="2">
        <v>0</v>
      </c>
      <c r="F11" s="1"/>
      <c r="G11" s="2">
        <v>150000</v>
      </c>
      <c r="H11" s="1"/>
      <c r="I11" s="53">
        <f>C11+E11-G11</f>
        <v>425000</v>
      </c>
      <c r="J11" s="1"/>
      <c r="K11" s="2">
        <v>400000</v>
      </c>
      <c r="L11" s="1"/>
      <c r="M11" s="2">
        <v>75000</v>
      </c>
      <c r="N11" s="1"/>
      <c r="O11" s="53">
        <f>I11+K11-M11</f>
        <v>750000</v>
      </c>
      <c r="P11" s="1"/>
      <c r="Q11" s="2">
        <v>0</v>
      </c>
    </row>
    <row r="12" spans="1:17" s="39" customFormat="1" ht="13.8" x14ac:dyDescent="0.25">
      <c r="A12" s="5" t="s">
        <v>21</v>
      </c>
      <c r="B12" s="28" t="s">
        <v>1</v>
      </c>
      <c r="C12" s="6">
        <v>40093128</v>
      </c>
      <c r="D12" s="1"/>
      <c r="E12" s="6">
        <v>4395105</v>
      </c>
      <c r="F12" s="1"/>
      <c r="G12" s="6">
        <v>2786801</v>
      </c>
      <c r="H12" s="1"/>
      <c r="I12" s="6">
        <f>SUM(I10:I11)</f>
        <v>41701432</v>
      </c>
      <c r="J12" s="7"/>
      <c r="K12" s="6">
        <f>SUM(K10:K11)</f>
        <v>9666740</v>
      </c>
      <c r="L12" s="1"/>
      <c r="M12" s="6">
        <f>SUM(M10:M11)</f>
        <v>4647235</v>
      </c>
      <c r="N12" s="1"/>
      <c r="O12" s="6">
        <f>SUM(O10:O11)</f>
        <v>46720937</v>
      </c>
      <c r="P12" s="1"/>
      <c r="Q12" s="6">
        <f>SUM(Q10:Q11)</f>
        <v>2405501</v>
      </c>
    </row>
    <row r="13" spans="1:17" s="39" customFormat="1" ht="13.8" x14ac:dyDescent="0.25">
      <c r="A13" s="5" t="s">
        <v>9</v>
      </c>
      <c r="B13" s="28" t="s">
        <v>1</v>
      </c>
      <c r="C13" s="64">
        <v>53156210</v>
      </c>
      <c r="D13" s="1"/>
      <c r="E13" s="1">
        <v>7647085</v>
      </c>
      <c r="F13" s="1"/>
      <c r="G13" s="1">
        <v>3460340</v>
      </c>
      <c r="H13" s="1"/>
      <c r="I13" s="53">
        <f>C13+E13-G13</f>
        <v>57342955</v>
      </c>
      <c r="J13" s="1"/>
      <c r="K13" s="1">
        <v>12804010</v>
      </c>
      <c r="L13" s="1"/>
      <c r="M13" s="1">
        <v>7408980</v>
      </c>
      <c r="N13" s="1"/>
      <c r="O13" s="53">
        <f>I13+K13-M13</f>
        <v>62737985</v>
      </c>
      <c r="P13" s="1"/>
      <c r="Q13" s="1">
        <v>2003425</v>
      </c>
    </row>
    <row r="14" spans="1:17" s="39" customFormat="1" ht="13.8" x14ac:dyDescent="0.25">
      <c r="A14" s="5" t="s">
        <v>42</v>
      </c>
      <c r="B14" s="28" t="s">
        <v>1</v>
      </c>
      <c r="C14" s="63">
        <v>350000</v>
      </c>
      <c r="D14" s="1"/>
      <c r="E14" s="2">
        <v>0</v>
      </c>
      <c r="F14" s="1"/>
      <c r="G14" s="2">
        <v>75000</v>
      </c>
      <c r="H14" s="1"/>
      <c r="I14" s="53">
        <f>C14+E14-G14</f>
        <v>275000</v>
      </c>
      <c r="J14" s="1"/>
      <c r="K14" s="2">
        <v>0</v>
      </c>
      <c r="L14" s="1"/>
      <c r="M14" s="2">
        <v>0</v>
      </c>
      <c r="N14" s="1"/>
      <c r="O14" s="53">
        <f>I14+K14-M14</f>
        <v>275000</v>
      </c>
      <c r="P14" s="1"/>
      <c r="Q14" s="2">
        <v>0</v>
      </c>
    </row>
    <row r="15" spans="1:17" s="39" customFormat="1" ht="13.8" x14ac:dyDescent="0.25">
      <c r="A15" s="5" t="s">
        <v>10</v>
      </c>
      <c r="B15" s="28" t="s">
        <v>1</v>
      </c>
      <c r="C15" s="6">
        <v>53506210</v>
      </c>
      <c r="D15" s="1"/>
      <c r="E15" s="6">
        <v>7647085</v>
      </c>
      <c r="F15" s="1"/>
      <c r="G15" s="6">
        <v>3535340</v>
      </c>
      <c r="H15" s="1"/>
      <c r="I15" s="6">
        <f>SUM(I13:I14)</f>
        <v>57617955</v>
      </c>
      <c r="J15" s="7"/>
      <c r="K15" s="6">
        <f>SUM(K13:K14)</f>
        <v>12804010</v>
      </c>
      <c r="L15" s="1"/>
      <c r="M15" s="6">
        <f>SUM(M13:M14)</f>
        <v>7408980</v>
      </c>
      <c r="N15" s="1"/>
      <c r="O15" s="6">
        <f>SUM(O13:O14)</f>
        <v>63012985</v>
      </c>
      <c r="P15" s="1"/>
      <c r="Q15" s="6">
        <f>SUM(Q13:Q14)</f>
        <v>2003425</v>
      </c>
    </row>
    <row r="16" spans="1:17" s="39" customFormat="1" ht="13.8" x14ac:dyDescent="0.25">
      <c r="A16" s="5" t="s">
        <v>11</v>
      </c>
      <c r="B16" s="28" t="s">
        <v>1</v>
      </c>
      <c r="C16" s="64">
        <v>938105</v>
      </c>
      <c r="D16" s="1"/>
      <c r="E16" s="8">
        <v>0</v>
      </c>
      <c r="F16" s="1"/>
      <c r="G16" s="1">
        <v>29050</v>
      </c>
      <c r="H16" s="1"/>
      <c r="I16" s="53">
        <f>C16+E16-G16</f>
        <v>909055</v>
      </c>
      <c r="J16" s="7"/>
      <c r="K16" s="8">
        <v>0</v>
      </c>
      <c r="L16" s="1"/>
      <c r="M16" s="1">
        <v>30385</v>
      </c>
      <c r="N16" s="1"/>
      <c r="O16" s="53">
        <f>I16+K16-M16</f>
        <v>878670</v>
      </c>
      <c r="P16" s="1"/>
      <c r="Q16" s="1">
        <v>25135</v>
      </c>
    </row>
    <row r="17" spans="1:20" s="39" customFormat="1" ht="13.8" x14ac:dyDescent="0.25">
      <c r="A17" s="5" t="s">
        <v>12</v>
      </c>
      <c r="B17" s="28" t="s">
        <v>1</v>
      </c>
      <c r="C17" s="64">
        <v>51675</v>
      </c>
      <c r="D17" s="1"/>
      <c r="E17" s="8">
        <v>0</v>
      </c>
      <c r="F17" s="1"/>
      <c r="G17" s="1">
        <v>4770</v>
      </c>
      <c r="H17" s="1"/>
      <c r="I17" s="53">
        <f>C17+E17-G17</f>
        <v>46905</v>
      </c>
      <c r="J17" s="7"/>
      <c r="K17" s="8">
        <v>0</v>
      </c>
      <c r="L17" s="4"/>
      <c r="M17" s="1">
        <v>5005</v>
      </c>
      <c r="N17" s="1"/>
      <c r="O17" s="53">
        <f>I17+K17-M17</f>
        <v>41900</v>
      </c>
      <c r="P17" s="1"/>
      <c r="Q17" s="1">
        <v>5260</v>
      </c>
    </row>
    <row r="18" spans="1:20" ht="13.8" x14ac:dyDescent="0.25">
      <c r="A18" s="40" t="s">
        <v>18</v>
      </c>
      <c r="B18" s="41"/>
      <c r="C18" s="8">
        <v>2508535</v>
      </c>
      <c r="D18" s="9"/>
      <c r="E18" s="8">
        <v>0</v>
      </c>
      <c r="F18" s="66"/>
      <c r="G18" s="67">
        <v>46825</v>
      </c>
      <c r="H18" s="10"/>
      <c r="I18" s="53">
        <f>C18+E18-G18</f>
        <v>2461710</v>
      </c>
      <c r="J18" s="10"/>
      <c r="K18" s="8">
        <v>0</v>
      </c>
      <c r="L18" s="1"/>
      <c r="M18" s="1">
        <v>49090</v>
      </c>
      <c r="N18" s="10"/>
      <c r="O18" s="53">
        <f>I18+K18-M18</f>
        <v>2412620</v>
      </c>
      <c r="P18" s="10"/>
      <c r="Q18" s="1">
        <v>58555</v>
      </c>
    </row>
    <row r="19" spans="1:20" ht="13.8" x14ac:dyDescent="0.25">
      <c r="A19" s="40" t="s">
        <v>37</v>
      </c>
      <c r="B19" s="41"/>
      <c r="C19" s="8">
        <v>10630</v>
      </c>
      <c r="D19" s="9"/>
      <c r="E19" s="8">
        <v>79500</v>
      </c>
      <c r="F19" s="9"/>
      <c r="G19" s="8">
        <v>0</v>
      </c>
      <c r="H19" s="10"/>
      <c r="I19" s="53">
        <f>C19+E19-G19</f>
        <v>90130</v>
      </c>
      <c r="J19" s="10"/>
      <c r="K19" s="8">
        <v>18392</v>
      </c>
      <c r="L19" s="10"/>
      <c r="M19" s="8">
        <v>0</v>
      </c>
      <c r="N19" s="10"/>
      <c r="O19" s="53">
        <f>I19+K19-M19</f>
        <v>108522</v>
      </c>
      <c r="P19" s="10"/>
      <c r="Q19" s="8">
        <v>0</v>
      </c>
    </row>
    <row r="20" spans="1:20" ht="13.8" x14ac:dyDescent="0.25">
      <c r="A20" s="40" t="s">
        <v>17</v>
      </c>
      <c r="B20" s="41"/>
      <c r="C20" s="11">
        <v>2519165</v>
      </c>
      <c r="D20" s="12"/>
      <c r="E20" s="11">
        <v>79500</v>
      </c>
      <c r="F20" s="12"/>
      <c r="G20" s="11">
        <v>46825</v>
      </c>
      <c r="H20" s="13"/>
      <c r="I20" s="11">
        <f>SUM(I18:I19)</f>
        <v>2551840</v>
      </c>
      <c r="J20" s="13"/>
      <c r="K20" s="11">
        <f>SUM(K18:K19)</f>
        <v>18392</v>
      </c>
      <c r="L20" s="13"/>
      <c r="M20" s="11">
        <f>SUM(M18:M19)</f>
        <v>49090</v>
      </c>
      <c r="N20" s="13"/>
      <c r="O20" s="11">
        <f>SUM(O18:O19)</f>
        <v>2521142</v>
      </c>
      <c r="P20" s="13"/>
      <c r="Q20" s="11">
        <f>SUM(Q18:Q19)</f>
        <v>58555</v>
      </c>
    </row>
    <row r="21" spans="1:20" ht="13.8" x14ac:dyDescent="0.25">
      <c r="A21" s="40" t="s">
        <v>43</v>
      </c>
      <c r="B21" s="28" t="s">
        <v>1</v>
      </c>
      <c r="C21" s="63">
        <v>171885</v>
      </c>
      <c r="D21" s="9"/>
      <c r="E21" s="8">
        <v>0</v>
      </c>
      <c r="F21" s="9"/>
      <c r="G21" s="2">
        <v>7145</v>
      </c>
      <c r="H21" s="10"/>
      <c r="I21" s="53">
        <f>C21+E21-G21</f>
        <v>164740</v>
      </c>
      <c r="J21" s="10"/>
      <c r="K21" s="8">
        <v>0</v>
      </c>
      <c r="L21" s="10"/>
      <c r="M21" s="2">
        <v>23130</v>
      </c>
      <c r="N21" s="10"/>
      <c r="O21" s="53">
        <f>I21+K21-M21</f>
        <v>141610</v>
      </c>
      <c r="P21" s="10"/>
      <c r="Q21" s="2">
        <v>7795</v>
      </c>
    </row>
    <row r="22" spans="1:20" ht="13.8" x14ac:dyDescent="0.25">
      <c r="A22" s="40" t="s">
        <v>38</v>
      </c>
      <c r="B22" s="41"/>
      <c r="C22" s="14">
        <v>118410</v>
      </c>
      <c r="D22" s="12"/>
      <c r="E22" s="14">
        <v>0</v>
      </c>
      <c r="F22" s="12"/>
      <c r="G22" s="14">
        <v>1070</v>
      </c>
      <c r="H22" s="13"/>
      <c r="I22" s="53">
        <f>C22+E22-G22</f>
        <v>117340</v>
      </c>
      <c r="J22" s="13"/>
      <c r="K22" s="14">
        <v>0</v>
      </c>
      <c r="L22" s="13"/>
      <c r="M22" s="14">
        <v>1130</v>
      </c>
      <c r="N22" s="13"/>
      <c r="O22" s="53">
        <f>I22+K22-M22</f>
        <v>116210</v>
      </c>
      <c r="P22" s="13"/>
      <c r="Q22" s="14">
        <v>2125</v>
      </c>
    </row>
    <row r="23" spans="1:20" ht="13.8" x14ac:dyDescent="0.25">
      <c r="A23" s="40" t="s">
        <v>16</v>
      </c>
      <c r="B23" s="41"/>
      <c r="C23" s="11">
        <v>290295</v>
      </c>
      <c r="D23" s="12"/>
      <c r="E23" s="11">
        <v>0</v>
      </c>
      <c r="F23" s="12"/>
      <c r="G23" s="11">
        <v>8215</v>
      </c>
      <c r="H23" s="13"/>
      <c r="I23" s="11">
        <f>SUM(I21:I22)</f>
        <v>282080</v>
      </c>
      <c r="J23" s="13"/>
      <c r="K23" s="11">
        <f>SUM(K21:K22)</f>
        <v>0</v>
      </c>
      <c r="L23" s="13"/>
      <c r="M23" s="11">
        <f>SUM(M21:M22)</f>
        <v>24260</v>
      </c>
      <c r="N23" s="13"/>
      <c r="O23" s="11">
        <f>SUM(O21:O22)</f>
        <v>257820</v>
      </c>
      <c r="P23" s="13"/>
      <c r="Q23" s="11">
        <f>SUM(Q21:Q22)</f>
        <v>9920</v>
      </c>
    </row>
    <row r="24" spans="1:20" s="5" customFormat="1" ht="13.8" x14ac:dyDescent="0.25">
      <c r="A24" s="5" t="s">
        <v>44</v>
      </c>
      <c r="B24" s="28" t="s">
        <v>1</v>
      </c>
      <c r="C24" s="63">
        <v>97398578</v>
      </c>
      <c r="D24" s="15"/>
      <c r="E24" s="2">
        <v>12121690</v>
      </c>
      <c r="F24" s="15"/>
      <c r="G24" s="2">
        <v>6411001</v>
      </c>
      <c r="H24" s="15"/>
      <c r="I24" s="53">
        <f t="shared" ref="I24:I37" si="0">C24+E24-G24</f>
        <v>103109267</v>
      </c>
      <c r="J24" s="15">
        <v>0</v>
      </c>
      <c r="K24" s="2">
        <f>K23+K20+K17+K16+K15+K12</f>
        <v>22489142</v>
      </c>
      <c r="L24" s="15"/>
      <c r="M24" s="2">
        <f>M23+M20+M17+M16+M15+M12</f>
        <v>12164955</v>
      </c>
      <c r="N24" s="15"/>
      <c r="O24" s="53">
        <f t="shared" ref="O24:O37" si="1">I24+K24-M24</f>
        <v>113433454</v>
      </c>
      <c r="P24" s="2"/>
      <c r="Q24" s="2">
        <f>Q23+Q20+Q17+Q16+Q15+Q12</f>
        <v>4507796</v>
      </c>
    </row>
    <row r="25" spans="1:20" s="5" customFormat="1" ht="13.8" x14ac:dyDescent="0.25">
      <c r="A25" s="40" t="s">
        <v>24</v>
      </c>
      <c r="B25" s="42" t="s">
        <v>1</v>
      </c>
      <c r="C25" s="16">
        <v>7131742</v>
      </c>
      <c r="D25" s="15"/>
      <c r="E25" s="16">
        <v>1044404</v>
      </c>
      <c r="F25" s="15"/>
      <c r="G25" s="16">
        <v>959484</v>
      </c>
      <c r="H25" s="15"/>
      <c r="I25" s="61">
        <f t="shared" si="0"/>
        <v>7216662</v>
      </c>
      <c r="J25" s="17"/>
      <c r="K25" s="16">
        <v>1562536</v>
      </c>
      <c r="L25" s="58"/>
      <c r="M25" s="16">
        <v>1181781</v>
      </c>
      <c r="N25" s="58"/>
      <c r="O25" s="61">
        <f t="shared" si="1"/>
        <v>7597417</v>
      </c>
      <c r="P25" s="58"/>
      <c r="Q25" s="16">
        <v>0</v>
      </c>
    </row>
    <row r="26" spans="1:20" s="5" customFormat="1" ht="27.6" x14ac:dyDescent="0.25">
      <c r="A26" s="18" t="s">
        <v>19</v>
      </c>
      <c r="B26" s="28" t="s">
        <v>1</v>
      </c>
      <c r="C26" s="63">
        <v>104530320</v>
      </c>
      <c r="D26" s="2"/>
      <c r="E26" s="2">
        <v>13166094</v>
      </c>
      <c r="F26" s="2"/>
      <c r="G26" s="2">
        <v>7370485</v>
      </c>
      <c r="H26" s="2"/>
      <c r="I26" s="53">
        <f t="shared" si="0"/>
        <v>110325929</v>
      </c>
      <c r="J26" s="19"/>
      <c r="K26" s="2">
        <f>SUM(K24:K25)</f>
        <v>24051678</v>
      </c>
      <c r="L26" s="2"/>
      <c r="M26" s="2">
        <f>SUM(M24:M25)</f>
        <v>13346736</v>
      </c>
      <c r="N26" s="2"/>
      <c r="O26" s="53">
        <f t="shared" si="1"/>
        <v>121030871</v>
      </c>
      <c r="P26" s="2"/>
      <c r="Q26" s="2">
        <f>SUM(Q24:Q25)</f>
        <v>4507796</v>
      </c>
    </row>
    <row r="27" spans="1:20" s="48" customFormat="1" ht="13.8" x14ac:dyDescent="0.25">
      <c r="A27" s="40" t="s">
        <v>31</v>
      </c>
      <c r="B27" s="41"/>
      <c r="C27" s="65">
        <v>12962670</v>
      </c>
      <c r="D27" s="41"/>
      <c r="E27" s="50">
        <v>236734</v>
      </c>
      <c r="F27" s="41"/>
      <c r="G27" s="50">
        <v>465283</v>
      </c>
      <c r="H27" s="41"/>
      <c r="I27" s="53">
        <f t="shared" si="0"/>
        <v>12734121</v>
      </c>
      <c r="J27" s="41"/>
      <c r="K27" s="50">
        <v>0</v>
      </c>
      <c r="L27" s="41"/>
      <c r="M27" s="50">
        <v>599718</v>
      </c>
      <c r="N27" s="41"/>
      <c r="O27" s="53">
        <f t="shared" si="1"/>
        <v>12134403</v>
      </c>
      <c r="P27" s="41"/>
      <c r="Q27" s="50">
        <v>825765</v>
      </c>
      <c r="S27" s="49"/>
    </row>
    <row r="28" spans="1:20" s="48" customFormat="1" ht="16.8" x14ac:dyDescent="0.25">
      <c r="A28" s="40" t="s">
        <v>45</v>
      </c>
      <c r="B28" s="41"/>
      <c r="C28" s="65">
        <v>576275</v>
      </c>
      <c r="D28" s="41"/>
      <c r="E28" s="8">
        <v>0</v>
      </c>
      <c r="F28" s="41"/>
      <c r="G28" s="50">
        <v>51825</v>
      </c>
      <c r="H28" s="41"/>
      <c r="I28" s="53">
        <f t="shared" si="0"/>
        <v>524450</v>
      </c>
      <c r="J28" s="41"/>
      <c r="K28" s="56">
        <v>0</v>
      </c>
      <c r="L28" s="41"/>
      <c r="M28" s="50">
        <v>50415</v>
      </c>
      <c r="N28" s="41"/>
      <c r="O28" s="53">
        <f t="shared" si="1"/>
        <v>474035</v>
      </c>
      <c r="P28" s="41"/>
      <c r="Q28" s="50">
        <v>50415</v>
      </c>
      <c r="S28" s="49"/>
    </row>
    <row r="29" spans="1:20" s="48" customFormat="1" ht="13.8" x14ac:dyDescent="0.25">
      <c r="A29" s="40" t="s">
        <v>32</v>
      </c>
      <c r="B29" s="41"/>
      <c r="C29" s="8">
        <v>4870</v>
      </c>
      <c r="D29" s="41"/>
      <c r="E29" s="8">
        <v>0</v>
      </c>
      <c r="F29" s="41"/>
      <c r="G29" s="65">
        <v>1030</v>
      </c>
      <c r="H29" s="41"/>
      <c r="I29" s="53">
        <f t="shared" si="0"/>
        <v>3840</v>
      </c>
      <c r="J29" s="41"/>
      <c r="K29" s="8">
        <v>2951</v>
      </c>
      <c r="L29" s="41"/>
      <c r="M29" s="8">
        <v>1834</v>
      </c>
      <c r="N29" s="41"/>
      <c r="O29" s="53">
        <f t="shared" si="1"/>
        <v>4957</v>
      </c>
      <c r="P29" s="41"/>
      <c r="Q29" s="50">
        <v>1907</v>
      </c>
      <c r="S29" s="49"/>
    </row>
    <row r="30" spans="1:20" s="48" customFormat="1" ht="13.8" x14ac:dyDescent="0.25">
      <c r="A30" s="40" t="s">
        <v>33</v>
      </c>
      <c r="B30" s="41"/>
      <c r="C30" s="65">
        <v>1580405</v>
      </c>
      <c r="D30" s="41"/>
      <c r="E30" s="8">
        <v>1087353</v>
      </c>
      <c r="F30" s="41"/>
      <c r="G30" s="50">
        <v>162405</v>
      </c>
      <c r="H30" s="41"/>
      <c r="I30" s="53">
        <f t="shared" si="0"/>
        <v>2505353</v>
      </c>
      <c r="J30" s="41"/>
      <c r="K30" s="8">
        <v>660878</v>
      </c>
      <c r="L30" s="41"/>
      <c r="M30" s="50">
        <v>141353</v>
      </c>
      <c r="N30" s="41"/>
      <c r="O30" s="53">
        <f t="shared" si="1"/>
        <v>3024878</v>
      </c>
      <c r="P30" s="41"/>
      <c r="Q30" s="50">
        <v>169878</v>
      </c>
      <c r="S30" s="49"/>
    </row>
    <row r="31" spans="1:20" s="48" customFormat="1" ht="13.8" x14ac:dyDescent="0.25">
      <c r="A31" s="40" t="s">
        <v>27</v>
      </c>
      <c r="B31" s="41"/>
      <c r="C31" s="65">
        <v>8235887</v>
      </c>
      <c r="D31" s="41"/>
      <c r="E31" s="50">
        <v>1653178</v>
      </c>
      <c r="F31" s="41"/>
      <c r="G31" s="50">
        <v>2390101</v>
      </c>
      <c r="H31" s="41"/>
      <c r="I31" s="53">
        <f t="shared" si="0"/>
        <v>7498964</v>
      </c>
      <c r="J31" s="41"/>
      <c r="K31" s="50">
        <v>3630910</v>
      </c>
      <c r="L31" s="41"/>
      <c r="M31" s="50">
        <v>2254333</v>
      </c>
      <c r="N31" s="41"/>
      <c r="O31" s="53">
        <f t="shared" si="1"/>
        <v>8875541</v>
      </c>
      <c r="P31" s="41"/>
      <c r="Q31" s="50">
        <v>1613257</v>
      </c>
      <c r="S31" s="49"/>
      <c r="T31" s="49"/>
    </row>
    <row r="32" spans="1:20" s="48" customFormat="1" ht="13.8" x14ac:dyDescent="0.25">
      <c r="A32" s="40" t="s">
        <v>34</v>
      </c>
      <c r="B32" s="41"/>
      <c r="C32" s="65">
        <v>1475215</v>
      </c>
      <c r="D32" s="41"/>
      <c r="E32" s="50">
        <v>259513</v>
      </c>
      <c r="F32" s="41"/>
      <c r="G32" s="50">
        <v>122849</v>
      </c>
      <c r="H32" s="41"/>
      <c r="I32" s="53">
        <f t="shared" si="0"/>
        <v>1611879</v>
      </c>
      <c r="J32" s="41"/>
      <c r="K32" s="50">
        <v>295765</v>
      </c>
      <c r="L32" s="41"/>
      <c r="M32" s="50">
        <v>109012</v>
      </c>
      <c r="N32" s="41"/>
      <c r="O32" s="53">
        <f t="shared" si="1"/>
        <v>1798632</v>
      </c>
      <c r="P32" s="41"/>
      <c r="Q32" s="50">
        <v>122854</v>
      </c>
      <c r="S32" s="49"/>
    </row>
    <row r="33" spans="1:20" s="48" customFormat="1" ht="16.8" x14ac:dyDescent="0.25">
      <c r="A33" s="40" t="s">
        <v>62</v>
      </c>
      <c r="B33" s="41"/>
      <c r="C33" s="65">
        <v>6045283</v>
      </c>
      <c r="D33" s="41"/>
      <c r="E33" s="50">
        <v>1548640</v>
      </c>
      <c r="F33" s="41"/>
      <c r="G33" s="50">
        <v>1000400</v>
      </c>
      <c r="H33" s="41"/>
      <c r="I33" s="70">
        <f t="shared" si="0"/>
        <v>6593523</v>
      </c>
      <c r="J33" s="41"/>
      <c r="K33" s="50">
        <v>0</v>
      </c>
      <c r="L33" s="41"/>
      <c r="M33" s="50">
        <v>2148959</v>
      </c>
      <c r="N33" s="41"/>
      <c r="O33" s="53">
        <f t="shared" si="1"/>
        <v>4444564</v>
      </c>
      <c r="P33" s="41"/>
      <c r="Q33" s="50">
        <v>198350</v>
      </c>
      <c r="S33" s="49"/>
    </row>
    <row r="34" spans="1:20" s="48" customFormat="1" ht="13.8" x14ac:dyDescent="0.25">
      <c r="A34" s="40" t="s">
        <v>35</v>
      </c>
      <c r="B34" s="41"/>
      <c r="C34" s="65">
        <v>40157827</v>
      </c>
      <c r="D34" s="41"/>
      <c r="E34" s="50">
        <v>29828825</v>
      </c>
      <c r="F34" s="41"/>
      <c r="G34" s="50">
        <v>34318790</v>
      </c>
      <c r="H34" s="41"/>
      <c r="I34" s="53">
        <f t="shared" si="0"/>
        <v>35667862</v>
      </c>
      <c r="J34" s="41"/>
      <c r="K34" s="50">
        <v>28122002</v>
      </c>
      <c r="L34" s="41"/>
      <c r="M34" s="50">
        <v>36725512</v>
      </c>
      <c r="N34" s="41"/>
      <c r="O34" s="53">
        <f t="shared" si="1"/>
        <v>27064352</v>
      </c>
      <c r="P34" s="41"/>
      <c r="Q34" s="50">
        <v>0</v>
      </c>
      <c r="S34" s="49"/>
      <c r="T34" s="49"/>
    </row>
    <row r="35" spans="1:20" s="48" customFormat="1" ht="13.8" x14ac:dyDescent="0.25">
      <c r="A35" s="40" t="s">
        <v>36</v>
      </c>
      <c r="B35" s="41"/>
      <c r="C35" s="65">
        <v>95018926</v>
      </c>
      <c r="D35" s="41"/>
      <c r="E35" s="50">
        <v>8139674</v>
      </c>
      <c r="F35" s="41"/>
      <c r="G35" s="50">
        <v>4890426</v>
      </c>
      <c r="H35" s="41"/>
      <c r="I35" s="53">
        <f t="shared" si="0"/>
        <v>98268174</v>
      </c>
      <c r="J35" s="41"/>
      <c r="K35" s="50">
        <v>8370603</v>
      </c>
      <c r="L35" s="41"/>
      <c r="M35" s="50">
        <v>10194173</v>
      </c>
      <c r="N35" s="41"/>
      <c r="O35" s="53">
        <f t="shared" si="1"/>
        <v>96444604</v>
      </c>
      <c r="P35" s="41"/>
      <c r="Q35" s="50">
        <v>0</v>
      </c>
      <c r="S35" s="49"/>
      <c r="T35" s="49"/>
    </row>
    <row r="36" spans="1:20" s="48" customFormat="1" ht="27.6" x14ac:dyDescent="0.25">
      <c r="A36" s="46" t="s">
        <v>30</v>
      </c>
      <c r="B36" s="41"/>
      <c r="C36" s="65">
        <v>1137977</v>
      </c>
      <c r="D36" s="41"/>
      <c r="E36" s="50">
        <v>59224</v>
      </c>
      <c r="F36" s="41"/>
      <c r="G36" s="50">
        <v>21334</v>
      </c>
      <c r="H36" s="41"/>
      <c r="I36" s="53">
        <f t="shared" si="0"/>
        <v>1175867</v>
      </c>
      <c r="J36" s="41"/>
      <c r="K36" s="50">
        <v>40542</v>
      </c>
      <c r="L36" s="41"/>
      <c r="M36" s="50">
        <v>18600</v>
      </c>
      <c r="N36" s="41"/>
      <c r="O36" s="53">
        <f t="shared" si="1"/>
        <v>1197809</v>
      </c>
      <c r="P36" s="41"/>
      <c r="Q36" s="50">
        <v>17560</v>
      </c>
      <c r="S36" s="49"/>
    </row>
    <row r="37" spans="1:20" s="48" customFormat="1" ht="13.8" x14ac:dyDescent="0.25">
      <c r="A37" s="40" t="s">
        <v>28</v>
      </c>
      <c r="B37" s="41"/>
      <c r="C37" s="65">
        <v>326809</v>
      </c>
      <c r="D37" s="41"/>
      <c r="E37" s="50">
        <v>176836</v>
      </c>
      <c r="F37" s="41"/>
      <c r="G37" s="50">
        <v>212545</v>
      </c>
      <c r="H37" s="41"/>
      <c r="I37" s="53">
        <f t="shared" si="0"/>
        <v>291100</v>
      </c>
      <c r="J37" s="41"/>
      <c r="K37" s="50">
        <v>177852</v>
      </c>
      <c r="L37" s="41"/>
      <c r="M37" s="50">
        <v>203484</v>
      </c>
      <c r="N37" s="41"/>
      <c r="O37" s="53">
        <f t="shared" si="1"/>
        <v>265468</v>
      </c>
      <c r="P37" s="41"/>
      <c r="Q37" s="50">
        <v>197933</v>
      </c>
      <c r="S37" s="49"/>
    </row>
    <row r="38" spans="1:20" s="48" customFormat="1" ht="28.2" thickBot="1" x14ac:dyDescent="0.3">
      <c r="A38" s="45" t="s">
        <v>29</v>
      </c>
      <c r="B38" s="51" t="s">
        <v>26</v>
      </c>
      <c r="C38" s="52">
        <v>272052464</v>
      </c>
      <c r="D38" s="51" t="s">
        <v>26</v>
      </c>
      <c r="E38" s="52">
        <f>SUM(E26:E37)</f>
        <v>56156071</v>
      </c>
      <c r="F38" s="51" t="s">
        <v>26</v>
      </c>
      <c r="G38" s="52">
        <f>SUM(G26:G37)</f>
        <v>51007473</v>
      </c>
      <c r="H38" s="51" t="s">
        <v>26</v>
      </c>
      <c r="I38" s="52">
        <f>SUM(I26:I37)</f>
        <v>277201062</v>
      </c>
      <c r="J38" s="51" t="s">
        <v>26</v>
      </c>
      <c r="K38" s="52">
        <f>SUM(K26:K37)</f>
        <v>65353181</v>
      </c>
      <c r="L38" s="51" t="s">
        <v>26</v>
      </c>
      <c r="M38" s="52">
        <f>SUM(M26:M37)</f>
        <v>65794129</v>
      </c>
      <c r="N38" s="51" t="s">
        <v>26</v>
      </c>
      <c r="O38" s="52">
        <f>SUM(O26:O37)</f>
        <v>276760114</v>
      </c>
      <c r="P38" s="51" t="s">
        <v>26</v>
      </c>
      <c r="Q38" s="52">
        <f>SUM(Q26:Q37)</f>
        <v>7705715</v>
      </c>
    </row>
    <row r="39" spans="1:20" s="5" customFormat="1" ht="14.4" thickTop="1" x14ac:dyDescent="0.25">
      <c r="A39" s="20"/>
      <c r="B39" s="3" t="s">
        <v>1</v>
      </c>
      <c r="C39" s="21"/>
      <c r="D39" s="21"/>
      <c r="E39" s="21"/>
      <c r="F39" s="21"/>
      <c r="G39" s="21"/>
      <c r="H39" s="21"/>
      <c r="I39" s="21"/>
      <c r="J39" s="22"/>
      <c r="K39" s="15"/>
      <c r="L39" s="15"/>
      <c r="M39" s="15"/>
      <c r="N39" s="15"/>
      <c r="O39" s="15"/>
      <c r="P39" s="15"/>
      <c r="Q39" s="15"/>
    </row>
    <row r="40" spans="1:20" s="5" customFormat="1" ht="13.8" x14ac:dyDescent="0.25">
      <c r="A40" s="43" t="s">
        <v>3</v>
      </c>
      <c r="B40" s="28" t="s">
        <v>1</v>
      </c>
    </row>
    <row r="41" spans="1:20" s="5" customFormat="1" ht="13.8" x14ac:dyDescent="0.25">
      <c r="A41" s="41" t="s">
        <v>41</v>
      </c>
      <c r="B41" s="5" t="s">
        <v>1</v>
      </c>
    </row>
    <row r="42" spans="1:20" s="5" customFormat="1" ht="13.8" x14ac:dyDescent="0.25">
      <c r="A42" s="5" t="s">
        <v>22</v>
      </c>
      <c r="B42" s="55" t="s">
        <v>26</v>
      </c>
      <c r="C42" s="23">
        <v>20595</v>
      </c>
      <c r="D42" s="55" t="s">
        <v>26</v>
      </c>
      <c r="E42" s="23">
        <v>0</v>
      </c>
      <c r="F42" s="55" t="s">
        <v>26</v>
      </c>
      <c r="G42" s="23">
        <v>17016</v>
      </c>
      <c r="H42" s="55" t="s">
        <v>26</v>
      </c>
      <c r="I42" s="23">
        <f>C42+E42-G42</f>
        <v>3579</v>
      </c>
      <c r="J42" s="55" t="s">
        <v>26</v>
      </c>
      <c r="K42" s="23">
        <v>0</v>
      </c>
      <c r="L42" s="55" t="s">
        <v>26</v>
      </c>
      <c r="M42" s="23">
        <v>3579</v>
      </c>
      <c r="N42" s="55" t="s">
        <v>26</v>
      </c>
      <c r="O42" s="23">
        <f>I42+K42-M42</f>
        <v>0</v>
      </c>
      <c r="P42" s="55" t="s">
        <v>26</v>
      </c>
      <c r="Q42" s="23">
        <v>0</v>
      </c>
    </row>
    <row r="43" spans="1:20" s="5" customFormat="1" ht="13.8" x14ac:dyDescent="0.25">
      <c r="A43" s="40" t="s">
        <v>13</v>
      </c>
      <c r="B43" s="5" t="s">
        <v>1</v>
      </c>
      <c r="C43" s="3">
        <v>20595</v>
      </c>
      <c r="D43" s="3"/>
      <c r="E43" s="3">
        <v>0</v>
      </c>
      <c r="F43" s="3"/>
      <c r="G43" s="3">
        <v>17016</v>
      </c>
      <c r="H43" s="3"/>
      <c r="I43" s="3">
        <f>SUM(I42:I42)</f>
        <v>3579</v>
      </c>
      <c r="J43" s="3"/>
      <c r="K43" s="3">
        <f>SUM(K42:K42)</f>
        <v>0</v>
      </c>
      <c r="L43" s="1"/>
      <c r="M43" s="3">
        <f>SUM(M42:M42)</f>
        <v>3579</v>
      </c>
      <c r="N43" s="1"/>
      <c r="O43" s="3">
        <f>SUM(O42:O42)</f>
        <v>0</v>
      </c>
      <c r="P43" s="1"/>
      <c r="Q43" s="3">
        <f>SUM(Q42:Q42)</f>
        <v>0</v>
      </c>
    </row>
    <row r="44" spans="1:20" ht="13.8" x14ac:dyDescent="0.25">
      <c r="A44" s="40" t="s">
        <v>46</v>
      </c>
      <c r="B44" s="44" t="s">
        <v>1</v>
      </c>
      <c r="C44" s="23">
        <v>-26</v>
      </c>
      <c r="D44" s="24"/>
      <c r="E44" s="23">
        <v>0</v>
      </c>
      <c r="F44" s="24"/>
      <c r="G44" s="23">
        <v>-13</v>
      </c>
      <c r="H44" s="24"/>
      <c r="I44" s="23">
        <f>C44+E44-G44</f>
        <v>-13</v>
      </c>
      <c r="J44" s="25"/>
      <c r="K44" s="23">
        <v>0</v>
      </c>
      <c r="L44" s="24"/>
      <c r="M44" s="23">
        <v>-13</v>
      </c>
      <c r="N44" s="24"/>
      <c r="O44" s="23">
        <f>I44+K44-M44</f>
        <v>0</v>
      </c>
      <c r="P44" s="24"/>
      <c r="Q44" s="23">
        <v>0</v>
      </c>
    </row>
    <row r="45" spans="1:20" ht="27.6" x14ac:dyDescent="0.25">
      <c r="A45" s="45" t="s">
        <v>47</v>
      </c>
      <c r="B45" s="44" t="s">
        <v>1</v>
      </c>
      <c r="C45" s="24">
        <v>20569</v>
      </c>
      <c r="D45" s="24"/>
      <c r="E45" s="24">
        <v>0</v>
      </c>
      <c r="F45" s="24"/>
      <c r="G45" s="24">
        <v>17003</v>
      </c>
      <c r="H45" s="24"/>
      <c r="I45" s="24">
        <f>SUM(I43:I44)</f>
        <v>3566</v>
      </c>
      <c r="J45" s="25"/>
      <c r="K45" s="24">
        <f>SUM(K43:K44)</f>
        <v>0</v>
      </c>
      <c r="L45" s="2"/>
      <c r="M45" s="24">
        <f>SUM(M43:M44)</f>
        <v>3566</v>
      </c>
      <c r="N45" s="2"/>
      <c r="O45" s="24">
        <f>SUM(O43:O44)</f>
        <v>0</v>
      </c>
      <c r="P45" s="59"/>
      <c r="Q45" s="24">
        <f>SUM(Q43:Q44)</f>
        <v>0</v>
      </c>
    </row>
    <row r="46" spans="1:20" s="48" customFormat="1" ht="14.4" x14ac:dyDescent="0.3">
      <c r="A46" s="40" t="s">
        <v>48</v>
      </c>
      <c r="B46" s="47"/>
      <c r="C46" s="2">
        <v>311</v>
      </c>
      <c r="D46" s="41"/>
      <c r="E46" s="2">
        <v>15</v>
      </c>
      <c r="F46" s="41"/>
      <c r="G46" s="2">
        <v>112</v>
      </c>
      <c r="H46" s="41"/>
      <c r="I46" s="3">
        <f>C46+E46-G46</f>
        <v>214</v>
      </c>
      <c r="J46" s="41"/>
      <c r="K46" s="2">
        <v>0</v>
      </c>
      <c r="L46" s="41"/>
      <c r="M46" s="2">
        <v>103</v>
      </c>
      <c r="N46" s="41"/>
      <c r="O46" s="3">
        <f>I46+K46-M46</f>
        <v>111</v>
      </c>
      <c r="P46" s="41"/>
      <c r="Q46" s="2">
        <v>102</v>
      </c>
      <c r="T46" s="57"/>
    </row>
    <row r="47" spans="1:20" s="48" customFormat="1" ht="17.399999999999999" x14ac:dyDescent="0.3">
      <c r="A47" s="40" t="s">
        <v>64</v>
      </c>
      <c r="B47" s="47"/>
      <c r="C47" s="2">
        <v>0</v>
      </c>
      <c r="D47" s="41"/>
      <c r="E47" s="2">
        <v>0</v>
      </c>
      <c r="F47" s="41"/>
      <c r="G47" s="2">
        <v>0</v>
      </c>
      <c r="H47" s="41"/>
      <c r="I47" s="3">
        <v>0</v>
      </c>
      <c r="J47" s="41"/>
      <c r="K47" s="2">
        <v>483</v>
      </c>
      <c r="L47" s="41"/>
      <c r="M47" s="2">
        <v>0</v>
      </c>
      <c r="N47" s="41"/>
      <c r="O47" s="3">
        <f>I47+K47-M47</f>
        <v>483</v>
      </c>
      <c r="P47" s="41"/>
      <c r="Q47" s="2">
        <v>483</v>
      </c>
      <c r="T47" s="57"/>
    </row>
    <row r="48" spans="1:20" ht="13.8" x14ac:dyDescent="0.25">
      <c r="A48" s="40" t="s">
        <v>14</v>
      </c>
      <c r="B48" s="44" t="s">
        <v>1</v>
      </c>
      <c r="C48" s="24">
        <v>368948</v>
      </c>
      <c r="D48" s="24"/>
      <c r="E48" s="24">
        <v>16910</v>
      </c>
      <c r="F48" s="24"/>
      <c r="G48" s="24">
        <v>1913</v>
      </c>
      <c r="H48" s="24"/>
      <c r="I48" s="3">
        <f>C48+E48-G48</f>
        <v>383945</v>
      </c>
      <c r="J48" s="25"/>
      <c r="K48" s="2">
        <v>42583</v>
      </c>
      <c r="L48" s="2"/>
      <c r="M48" s="2">
        <v>72</v>
      </c>
      <c r="N48" s="2"/>
      <c r="O48" s="3">
        <f>I48+K48-M48</f>
        <v>426456</v>
      </c>
      <c r="P48" s="2"/>
      <c r="Q48" s="2">
        <v>43946</v>
      </c>
    </row>
    <row r="49" spans="1:17" ht="28.2" thickBot="1" x14ac:dyDescent="0.3">
      <c r="A49" s="46" t="s">
        <v>15</v>
      </c>
      <c r="B49" s="55" t="s">
        <v>26</v>
      </c>
      <c r="C49" s="26">
        <v>389828</v>
      </c>
      <c r="D49" s="55" t="s">
        <v>26</v>
      </c>
      <c r="E49" s="26">
        <f>SUM(E45:E48)</f>
        <v>16925</v>
      </c>
      <c r="F49" s="55" t="s">
        <v>26</v>
      </c>
      <c r="G49" s="26">
        <f>SUM(G45:G48)</f>
        <v>19028</v>
      </c>
      <c r="H49" s="55" t="s">
        <v>26</v>
      </c>
      <c r="I49" s="26">
        <f>SUM(I45:I48)</f>
        <v>387725</v>
      </c>
      <c r="J49" s="55" t="s">
        <v>26</v>
      </c>
      <c r="K49" s="26">
        <f>SUM(K45:K48)</f>
        <v>43066</v>
      </c>
      <c r="L49" s="55" t="s">
        <v>26</v>
      </c>
      <c r="M49" s="26">
        <f>SUM(M45:M48)</f>
        <v>3741</v>
      </c>
      <c r="N49" s="55" t="s">
        <v>26</v>
      </c>
      <c r="O49" s="26">
        <f>SUM(O45:O48)</f>
        <v>427050</v>
      </c>
      <c r="P49" s="55" t="s">
        <v>26</v>
      </c>
      <c r="Q49" s="26">
        <f>SUM(Q45:Q48)</f>
        <v>44531</v>
      </c>
    </row>
    <row r="50" spans="1:17" ht="32.25" customHeight="1" thickTop="1" x14ac:dyDescent="0.25">
      <c r="A50" s="62"/>
      <c r="B50" s="41"/>
      <c r="I50" s="32"/>
    </row>
    <row r="51" spans="1:17" s="39" customFormat="1" ht="15.6" x14ac:dyDescent="0.25">
      <c r="A51" s="28" t="s">
        <v>58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</row>
    <row r="52" spans="1:17" x14ac:dyDescent="0.25">
      <c r="A52" s="28" t="s">
        <v>49</v>
      </c>
      <c r="E52" s="21"/>
      <c r="G52" s="21"/>
      <c r="I52" s="21"/>
      <c r="O52" s="32"/>
    </row>
    <row r="53" spans="1:17" x14ac:dyDescent="0.25">
      <c r="E53" s="21"/>
      <c r="G53" s="21"/>
      <c r="I53" s="21"/>
      <c r="O53" s="32"/>
    </row>
    <row r="54" spans="1:17" s="39" customFormat="1" ht="15.75" customHeight="1" x14ac:dyDescent="0.25">
      <c r="A54" s="28" t="s">
        <v>59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</row>
    <row r="55" spans="1:17" s="39" customFormat="1" x14ac:dyDescent="0.25">
      <c r="A55" s="28" t="s">
        <v>50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</row>
    <row r="56" spans="1:17" x14ac:dyDescent="0.25">
      <c r="A56" s="28" t="s">
        <v>51</v>
      </c>
    </row>
    <row r="57" spans="1:17" s="39" customFormat="1" x14ac:dyDescent="0.25">
      <c r="A57" s="28" t="s">
        <v>52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</row>
    <row r="58" spans="1:17" s="39" customFormat="1" x14ac:dyDescent="0.25">
      <c r="A58" s="28" t="s">
        <v>53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</row>
    <row r="59" spans="1:17" x14ac:dyDescent="0.25">
      <c r="A59" s="28" t="s">
        <v>54</v>
      </c>
    </row>
    <row r="60" spans="1:17" s="39" customFormat="1" ht="15.75" customHeight="1" x14ac:dyDescent="0.25">
      <c r="A60" s="28" t="s">
        <v>55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</row>
    <row r="61" spans="1:17" s="39" customFormat="1" x14ac:dyDescent="0.25">
      <c r="A61" s="28" t="s">
        <v>56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</row>
    <row r="62" spans="1:17" x14ac:dyDescent="0.25">
      <c r="A62" s="28" t="s">
        <v>57</v>
      </c>
    </row>
    <row r="63" spans="1:17" s="39" customFormat="1" ht="13.5" customHeight="1" x14ac:dyDescent="0.2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</row>
    <row r="64" spans="1:17" s="48" customFormat="1" ht="15.6" x14ac:dyDescent="0.25">
      <c r="A64" s="48" t="s">
        <v>63</v>
      </c>
      <c r="C64" s="69"/>
      <c r="E64" s="68"/>
      <c r="G64" s="68"/>
      <c r="I64" s="69"/>
      <c r="K64" s="68"/>
      <c r="M64" s="68"/>
      <c r="O64" s="69"/>
      <c r="Q64" s="68"/>
    </row>
    <row r="66" spans="1:17" s="39" customFormat="1" ht="15.75" customHeight="1" x14ac:dyDescent="0.2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</row>
    <row r="67" spans="1:17" s="39" customFormat="1" ht="15.75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</row>
  </sheetData>
  <mergeCells count="1">
    <mergeCell ref="C8:Q8"/>
  </mergeCells>
  <pageMargins left="0.25" right="0.17" top="1" bottom="1" header="0.5" footer="0.5"/>
  <pageSetup scale="66" orientation="portrait" r:id="rId1"/>
  <headerFooter alignWithMargins="0">
    <oddFooter>&amp;L&amp;F  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Page 109</vt:lpstr>
    </vt:vector>
  </TitlesOfParts>
  <Company>NYC Office of the Comptroller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Wong, Christopher</dc:creator>
  <cp:lastModifiedBy>Stauffer, Katrina</cp:lastModifiedBy>
  <cp:lastPrinted>2023-09-20T15:19:37Z</cp:lastPrinted>
  <dcterms:created xsi:type="dcterms:W3CDTF">2020-09-29T17:28:16Z</dcterms:created>
  <dcterms:modified xsi:type="dcterms:W3CDTF">2025-10-31T15:11:26Z</dcterms:modified>
</cp:coreProperties>
</file>